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236" windowWidth="11475" windowHeight="6615" activeTab="0"/>
  </bookViews>
  <sheets>
    <sheet name="Лист1" sheetId="1" r:id="rId1"/>
    <sheet name="Лист2" sheetId="2" r:id="rId2"/>
  </sheets>
  <definedNames>
    <definedName name="AccounantFIO">"Д.В. Рыбальченко"</definedName>
    <definedName name="AccounantPost">"Главный бухгалтер"</definedName>
    <definedName name="ManagerFIO">"С.Л. Якубицкий"</definedName>
    <definedName name="ManagerPost">"Руководитель"</definedName>
    <definedName name="VerSign">"""ruslr ZLFIN lVuYA Eqc8v zQ=="""</definedName>
    <definedName name="_xlnm.Print_Titles" localSheetId="0">'Лист1'!$3:$4</definedName>
    <definedName name="_xlnm.Print_Titles" localSheetId="1">'Лист2'!$1:$2</definedName>
    <definedName name="_xlnm.Print_Area" localSheetId="0">'Лист1'!$A$3:$D$39</definedName>
    <definedName name="_xlnm.Print_Area" localSheetId="1">'Лист2'!$A$1:$D$56</definedName>
  </definedNames>
  <calcPr fullCalcOnLoad="1" fullPrecision="0"/>
</workbook>
</file>

<file path=xl/sharedStrings.xml><?xml version="1.0" encoding="utf-8"?>
<sst xmlns="http://schemas.openxmlformats.org/spreadsheetml/2006/main" count="182" uniqueCount="177">
  <si>
    <t>Код строки</t>
  </si>
  <si>
    <t>Доля перестраховщиков в страховых резервах</t>
  </si>
  <si>
    <t>110</t>
  </si>
  <si>
    <t>120</t>
  </si>
  <si>
    <t>130</t>
  </si>
  <si>
    <t>140</t>
  </si>
  <si>
    <t>150</t>
  </si>
  <si>
    <t>ИТОГО по разделу I</t>
  </si>
  <si>
    <t>190</t>
  </si>
  <si>
    <t>210</t>
  </si>
  <si>
    <t>211</t>
  </si>
  <si>
    <t>212</t>
  </si>
  <si>
    <t>213</t>
  </si>
  <si>
    <t>215</t>
  </si>
  <si>
    <t>220</t>
  </si>
  <si>
    <t>230</t>
  </si>
  <si>
    <t>240</t>
  </si>
  <si>
    <t>241</t>
  </si>
  <si>
    <t>242</t>
  </si>
  <si>
    <t>243</t>
  </si>
  <si>
    <t>250</t>
  </si>
  <si>
    <t>260</t>
  </si>
  <si>
    <t>270</t>
  </si>
  <si>
    <t>280</t>
  </si>
  <si>
    <t>ИТОГО по разделу II</t>
  </si>
  <si>
    <t>290</t>
  </si>
  <si>
    <t>300</t>
  </si>
  <si>
    <t>2</t>
  </si>
  <si>
    <t>410</t>
  </si>
  <si>
    <t>420</t>
  </si>
  <si>
    <t>430</t>
  </si>
  <si>
    <t>Чистая прибыль (убыток) отчетного периода</t>
  </si>
  <si>
    <t>440</t>
  </si>
  <si>
    <t>450</t>
  </si>
  <si>
    <t>Целевое финансирование</t>
  </si>
  <si>
    <t>460</t>
  </si>
  <si>
    <t>Доходы будущих периодов</t>
  </si>
  <si>
    <t>470</t>
  </si>
  <si>
    <t>ИТОГО по разделу III</t>
  </si>
  <si>
    <t>490</t>
  </si>
  <si>
    <t>IV. СТРАХОВЫЕ РЕЗЕРВЫ И ФОНДЫ</t>
  </si>
  <si>
    <t>Резервы по видам страхования, относящимся к страхованию жизни</t>
  </si>
  <si>
    <t>500</t>
  </si>
  <si>
    <t>Резерв незаработанной премии</t>
  </si>
  <si>
    <t>501</t>
  </si>
  <si>
    <t>Резервы убытков</t>
  </si>
  <si>
    <t>502</t>
  </si>
  <si>
    <t>Другие технические резервы</t>
  </si>
  <si>
    <t>503</t>
  </si>
  <si>
    <t>Иные страховые резервы</t>
  </si>
  <si>
    <t>504</t>
  </si>
  <si>
    <t>505</t>
  </si>
  <si>
    <t>Гарантийные фонды</t>
  </si>
  <si>
    <t>506</t>
  </si>
  <si>
    <t>Иные фонды, образованные в соответствии с законодательством</t>
  </si>
  <si>
    <t>507</t>
  </si>
  <si>
    <t>ИТОГО по разделу IV</t>
  </si>
  <si>
    <t>V. ДОЛГОСРОЧНЫЕ ОБЯЗАТЕЛЬСТВА</t>
  </si>
  <si>
    <t>Долгосрочные кредиты и займы</t>
  </si>
  <si>
    <t>510</t>
  </si>
  <si>
    <t>Прочие долгосрочные обязательства</t>
  </si>
  <si>
    <t>520</t>
  </si>
  <si>
    <t>ИТОГО по разделу V</t>
  </si>
  <si>
    <t>590</t>
  </si>
  <si>
    <t>VI. КРАТКОСРОЧНЫЕ ОБЯЗАТЕЛЬСТВА</t>
  </si>
  <si>
    <t>Краткосрочные кредиты и займы</t>
  </si>
  <si>
    <t>610</t>
  </si>
  <si>
    <t>620</t>
  </si>
  <si>
    <t>630</t>
  </si>
  <si>
    <t>631</t>
  </si>
  <si>
    <t>632</t>
  </si>
  <si>
    <t>640</t>
  </si>
  <si>
    <t>Прочие краткосрочные обязательства</t>
  </si>
  <si>
    <t>650</t>
  </si>
  <si>
    <t>ИТОГО по разделу VI</t>
  </si>
  <si>
    <t>690</t>
  </si>
  <si>
    <t>700</t>
  </si>
  <si>
    <t>в том числе:
   резерв незаработанной премии</t>
  </si>
  <si>
    <t xml:space="preserve">   другие технические резервы</t>
  </si>
  <si>
    <t xml:space="preserve">   по операциям перестрахования</t>
  </si>
  <si>
    <t xml:space="preserve">   по налогам и сборам</t>
  </si>
  <si>
    <t xml:space="preserve">   депо премий по рискам, переданным в
   перестрахование</t>
  </si>
  <si>
    <t xml:space="preserve">   по социальному страхованию и обеспечению</t>
  </si>
  <si>
    <t xml:space="preserve">   по лизинговым платежам</t>
  </si>
  <si>
    <t>АКТИВЫ</t>
  </si>
  <si>
    <t>I. ДОЛГОСРОЧНЫЕ АКТИВЫ</t>
  </si>
  <si>
    <t>Доходные вложения в материальные активы</t>
  </si>
  <si>
    <t>Нематериальные активы</t>
  </si>
  <si>
    <t>Основные средства</t>
  </si>
  <si>
    <t>в том числе:
   инвестиционная недвижимость</t>
  </si>
  <si>
    <t xml:space="preserve">   предметы финансовой аренды (лизинга)</t>
  </si>
  <si>
    <t xml:space="preserve">   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</si>
  <si>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</si>
  <si>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</si>
  <si>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Долгосрочная дебиторская задолженность</t>
  </si>
  <si>
    <t>Отложенные налоговые активы</t>
  </si>
  <si>
    <t>Прочие долгосрочные активы</t>
  </si>
  <si>
    <t>131</t>
  </si>
  <si>
    <t>132</t>
  </si>
  <si>
    <t>133</t>
  </si>
  <si>
    <t>160</t>
  </si>
  <si>
    <t>170</t>
  </si>
  <si>
    <t>180</t>
  </si>
  <si>
    <t>II. КРАТКОСРОЧНЫЕ АКТИВЫ</t>
  </si>
  <si>
    <t>Запасы</t>
  </si>
  <si>
    <t xml:space="preserve">   незавершенное производство</t>
  </si>
  <si>
    <t xml:space="preserve">   прочие запасы</t>
  </si>
  <si>
    <t>Долгосрочные активы,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</si>
  <si>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</si>
  <si>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</si>
  <si>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 xml:space="preserve">   резервы убытков 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</si>
  <si>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</si>
  <si>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</si>
  <si>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</si>
  <si>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</si>
  <si>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БАЛАНС</t>
  </si>
  <si>
    <t>в том числе:
   материалы</t>
  </si>
  <si>
    <t>СОБСТВЕННЫЙ КАПИТАЛ И ОБЯЗАТЕЛЬСТВА</t>
  </si>
  <si>
    <t>III. СОБСТВЕННЫЙ КАПИТАЛ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</si>
  <si>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</si>
  <si>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</si>
  <si>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</si>
  <si>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</si>
  <si>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 xml:space="preserve">в том числе резервный фонд заработной платы </t>
  </si>
  <si>
    <t>Добавочный капитал</t>
  </si>
  <si>
    <t>в том числе прирост (переоценка) стоимости объектов недвижимости, приобретенных за счет страховых резервов</t>
  </si>
  <si>
    <t>Нераспределенная прибыль (непокрытый убыток)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</si>
  <si>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</si>
  <si>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</si>
  <si>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</si>
  <si>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Краткосрочная часть долгосрочных обязательств</t>
  </si>
  <si>
    <t xml:space="preserve">Краткосрочная кредиторская задолженность </t>
  </si>
  <si>
    <t>в том числе:
   страхователям</t>
  </si>
  <si>
    <t xml:space="preserve">   пстраховым агентам и брокерам</t>
  </si>
  <si>
    <t xml:space="preserve">   прочим кредиторам по операциям
   страхования, сострахования</t>
  </si>
  <si>
    <t xml:space="preserve">  поставщикам и подрядчикам</t>
  </si>
  <si>
    <t xml:space="preserve">   по авансам полученным</t>
  </si>
  <si>
    <t xml:space="preserve">   по оплате труда</t>
  </si>
  <si>
    <t xml:space="preserve">   собственнику имущества (учредителям, участникам)</t>
  </si>
  <si>
    <t xml:space="preserve">   прочим кредиторам</t>
  </si>
  <si>
    <t>Обязательства, предназначенные для реализации</t>
  </si>
  <si>
    <t xml:space="preserve">БАЛАНС </t>
  </si>
  <si>
    <t>441</t>
  </si>
  <si>
    <t>451</t>
  </si>
  <si>
    <t>480</t>
  </si>
  <si>
    <t>509</t>
  </si>
  <si>
    <t>Фонд предупредительных (превентивных) мероприятий</t>
  </si>
  <si>
    <t>530</t>
  </si>
  <si>
    <t>540</t>
  </si>
  <si>
    <t>550</t>
  </si>
  <si>
    <t>560</t>
  </si>
  <si>
    <t>633</t>
  </si>
  <si>
    <t>634</t>
  </si>
  <si>
    <t>635</t>
  </si>
  <si>
    <t>636</t>
  </si>
  <si>
    <t>637</t>
  </si>
  <si>
    <t>638</t>
  </si>
  <si>
    <t>639</t>
  </si>
  <si>
    <t>641</t>
  </si>
  <si>
    <t>642</t>
  </si>
  <si>
    <t>643</t>
  </si>
  <si>
    <t>660</t>
  </si>
  <si>
    <t>670</t>
  </si>
  <si>
    <t>680</t>
  </si>
  <si>
    <t>271</t>
  </si>
  <si>
    <t>272</t>
  </si>
  <si>
    <t>273</t>
  </si>
  <si>
    <t>274</t>
  </si>
  <si>
    <t>в том числе:
касса</t>
  </si>
  <si>
    <t>депозитные счета</t>
  </si>
  <si>
    <t>эквиваленты денежных средств</t>
  </si>
  <si>
    <t>прочие денежные средства</t>
  </si>
  <si>
    <t>БЕЛГОССТРАХ</t>
  </si>
  <si>
    <t>тысяч рублей</t>
  </si>
  <si>
    <t>на 1 апреля 2015 года</t>
  </si>
  <si>
    <t>на 31 декабря 2014 года</t>
  </si>
  <si>
    <t>БУХГАЛТЕРСКИЙ БАЛАНС на 1 апреля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</si>
</sst>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#_);\ \(#,###\)"/>
    <numFmt numFmtId="166" formatCode="#,###_);\ \(#,###\);&quot;−&quot;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1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32" borderId="0" xfId="60" applyFont="1" applyProtection="1">
      <alignment/>
      <protection/>
    </xf>
    <xf numFmtId="0" fontId="2" fillId="32" borderId="0" xfId="6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4" fillId="32" borderId="0" xfId="60" applyFont="1" applyProtection="1">
      <alignment/>
      <protection/>
    </xf>
    <xf numFmtId="0" fontId="3" fillId="32" borderId="0" xfId="60" applyFont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0" xfId="0" applyFont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6" fontId="3" fillId="34" borderId="10" xfId="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top" wrapText="1"/>
    </xf>
    <xf numFmtId="0" fontId="3" fillId="34" borderId="11" xfId="0" applyFont="1" applyFill="1" applyBorder="1" applyAlignment="1" applyProtection="1">
      <alignment horizontal="left" wrapText="1"/>
      <protection/>
    </xf>
    <xf numFmtId="49" fontId="3" fillId="34" borderId="11" xfId="0" applyNumberFormat="1" applyFont="1" applyFill="1" applyBorder="1" applyAlignment="1" applyProtection="1">
      <alignment horizontal="center" wrapText="1"/>
      <protection/>
    </xf>
    <xf numFmtId="164" fontId="3" fillId="34" borderId="11" xfId="0" applyNumberFormat="1" applyFont="1" applyFill="1" applyBorder="1" applyAlignment="1" applyProtection="1">
      <alignment wrapText="1"/>
      <protection/>
    </xf>
    <xf numFmtId="164" fontId="3" fillId="35" borderId="10" xfId="0" applyNumberFormat="1" applyFont="1" applyFill="1" applyBorder="1" applyAlignment="1" applyProtection="1">
      <alignment wrapText="1"/>
      <protection/>
    </xf>
    <xf numFmtId="166" fontId="3" fillId="35" borderId="10" xfId="0" applyNumberFormat="1" applyFont="1" applyFill="1" applyBorder="1" applyAlignment="1" applyProtection="1">
      <alignment wrapText="1"/>
      <protection locked="0"/>
    </xf>
    <xf numFmtId="166" fontId="3" fillId="35" borderId="10" xfId="0" applyNumberFormat="1" applyFont="1" applyFill="1" applyBorder="1" applyAlignment="1" applyProtection="1">
      <alignment wrapText="1"/>
      <protection/>
    </xf>
    <xf numFmtId="165" fontId="3" fillId="35" borderId="1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164" fontId="3" fillId="35" borderId="1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90" zoomScalePageLayoutView="0" workbookViewId="0" topLeftCell="A1">
      <pane ySplit="4" topLeftCell="A14" activePane="bottomLeft" state="frozen"/>
      <selection pane="topLeft" activeCell="A1" sqref="A1"/>
      <selection pane="bottomLeft" activeCell="A1" sqref="A1:D39"/>
    </sheetView>
  </sheetViews>
  <sheetFormatPr defaultColWidth="9.00390625" defaultRowHeight="12.75"/>
  <cols>
    <col min="1" max="1" width="59.375" style="1" customWidth="1"/>
    <col min="2" max="2" width="8.125" style="1" customWidth="1"/>
    <col min="3" max="4" width="21.375" style="1" customWidth="1"/>
    <col min="5" max="5" width="8.875" style="1" customWidth="1"/>
    <col min="6" max="6" width="48.375" style="1" hidden="1" customWidth="1"/>
    <col min="7" max="16384" width="9.125" style="1" customWidth="1"/>
  </cols>
  <sheetData>
    <row r="1" spans="1:4" ht="37.5" customHeight="1">
      <c r="A1" s="38" t="s">
        <v>176</v>
      </c>
      <c r="B1" s="39"/>
      <c r="C1" s="39"/>
      <c r="D1" s="39"/>
    </row>
    <row r="2" spans="1:4" ht="15.75">
      <c r="A2" s="17" t="s">
        <v>172</v>
      </c>
      <c r="B2" s="3"/>
      <c r="C2" s="14"/>
      <c r="D2" s="37" t="s">
        <v>173</v>
      </c>
    </row>
    <row r="3" spans="1:4" ht="31.5">
      <c r="A3" s="15" t="s">
        <v>84</v>
      </c>
      <c r="B3" s="15" t="s">
        <v>0</v>
      </c>
      <c r="C3" s="15" t="s">
        <v>174</v>
      </c>
      <c r="D3" s="15" t="s">
        <v>175</v>
      </c>
    </row>
    <row r="4" spans="1:4" ht="15.75">
      <c r="A4" s="15">
        <v>1</v>
      </c>
      <c r="B4" s="15">
        <v>2</v>
      </c>
      <c r="C4" s="34">
        <v>3</v>
      </c>
      <c r="D4" s="35">
        <v>4</v>
      </c>
    </row>
    <row r="5" spans="1:6" ht="15.75">
      <c r="A5" s="9" t="s">
        <v>85</v>
      </c>
      <c r="B5" s="5"/>
      <c r="C5" s="36"/>
      <c r="D5" s="36"/>
      <c r="F5" s="2" t="str">
        <f>A5</f>
        <v>I. ДОЛГОСРОЧНЫЕ АКТИВЫ</v>
      </c>
    </row>
    <row r="6" spans="1:6" ht="15.75">
      <c r="A6" s="4" t="s">
        <v>88</v>
      </c>
      <c r="B6" s="5" t="s">
        <v>2</v>
      </c>
      <c r="C6" s="31">
        <v>684655662</v>
      </c>
      <c r="D6" s="31">
        <v>666891394</v>
      </c>
      <c r="F6" s="2"/>
    </row>
    <row r="7" spans="1:6" ht="18.75" customHeight="1">
      <c r="A7" s="4" t="s">
        <v>87</v>
      </c>
      <c r="B7" s="5" t="s">
        <v>3</v>
      </c>
      <c r="C7" s="31">
        <v>12985534</v>
      </c>
      <c r="D7" s="31">
        <v>8299003</v>
      </c>
      <c r="F7" s="2"/>
    </row>
    <row r="8" spans="1:6" ht="15.75">
      <c r="A8" s="4" t="s">
        <v>86</v>
      </c>
      <c r="B8" s="5" t="s">
        <v>4</v>
      </c>
      <c r="C8" s="32">
        <f>C9+C10+C11</f>
        <v>3565950</v>
      </c>
      <c r="D8" s="32">
        <f>D9+D10+D11</f>
        <v>3590236</v>
      </c>
      <c r="F8" s="2"/>
    </row>
    <row r="9" spans="1:6" ht="31.5" customHeight="1">
      <c r="A9" s="4" t="s">
        <v>89</v>
      </c>
      <c r="B9" s="5" t="s">
        <v>97</v>
      </c>
      <c r="C9" s="31">
        <v>3565950</v>
      </c>
      <c r="D9" s="31">
        <v>3590236</v>
      </c>
      <c r="F9" s="2"/>
    </row>
    <row r="10" spans="1:6" ht="15.75">
      <c r="A10" s="10" t="s">
        <v>90</v>
      </c>
      <c r="B10" s="5" t="s">
        <v>98</v>
      </c>
      <c r="C10" s="31">
        <v>0</v>
      </c>
      <c r="D10" s="31">
        <v>0</v>
      </c>
      <c r="F10" s="2"/>
    </row>
    <row r="11" spans="1:6" ht="15.75">
      <c r="A11" s="11" t="s">
        <v>91</v>
      </c>
      <c r="B11" s="5" t="s">
        <v>99</v>
      </c>
      <c r="C11" s="31">
        <v>0</v>
      </c>
      <c r="D11" s="31">
        <v>0</v>
      </c>
      <c r="F11" s="2"/>
    </row>
    <row r="12" spans="1:6" ht="15.75">
      <c r="A12" s="12" t="s">
        <v>92</v>
      </c>
      <c r="B12" s="5" t="s">
        <v>5</v>
      </c>
      <c r="C12" s="31">
        <v>30918466</v>
      </c>
      <c r="D12" s="31">
        <v>28902523</v>
      </c>
      <c r="F12" s="2"/>
    </row>
    <row r="13" spans="1:6" ht="15.75">
      <c r="A13" s="12" t="s">
        <v>93</v>
      </c>
      <c r="B13" s="5" t="s">
        <v>6</v>
      </c>
      <c r="C13" s="31">
        <v>4098562494</v>
      </c>
      <c r="D13" s="31">
        <v>899602494</v>
      </c>
      <c r="F13" s="2"/>
    </row>
    <row r="14" spans="1:6" ht="15.75">
      <c r="A14" s="12" t="s">
        <v>94</v>
      </c>
      <c r="B14" s="5" t="s">
        <v>100</v>
      </c>
      <c r="C14" s="31">
        <v>30467633</v>
      </c>
      <c r="D14" s="31">
        <v>24364587</v>
      </c>
      <c r="F14" s="2"/>
    </row>
    <row r="15" spans="1:6" ht="15.75">
      <c r="A15" s="12" t="s">
        <v>95</v>
      </c>
      <c r="B15" s="5" t="s">
        <v>101</v>
      </c>
      <c r="C15" s="31">
        <v>0</v>
      </c>
      <c r="D15" s="31">
        <v>0</v>
      </c>
      <c r="F15" s="2"/>
    </row>
    <row r="16" spans="1:6" ht="15.75">
      <c r="A16" s="12" t="s">
        <v>96</v>
      </c>
      <c r="B16" s="5" t="s">
        <v>102</v>
      </c>
      <c r="C16" s="31">
        <v>129573</v>
      </c>
      <c r="D16" s="31">
        <v>127279</v>
      </c>
      <c r="F16" s="2"/>
    </row>
    <row r="17" spans="1:6" ht="15.75">
      <c r="A17" s="8" t="s">
        <v>7</v>
      </c>
      <c r="B17" s="5" t="s">
        <v>8</v>
      </c>
      <c r="C17" s="32">
        <f>C6+C7+C8+C12+C13+C14+C15+C16</f>
        <v>4861285312</v>
      </c>
      <c r="D17" s="32">
        <f>D6+D7+D8+D12+D13+D14+D15+D16</f>
        <v>1631777516</v>
      </c>
      <c r="F17" s="2"/>
    </row>
    <row r="18" spans="1:6" ht="15.75">
      <c r="A18" s="13" t="s">
        <v>103</v>
      </c>
      <c r="B18" s="5"/>
      <c r="C18" s="33"/>
      <c r="D18" s="33"/>
      <c r="F18" s="2"/>
    </row>
    <row r="19" spans="1:6" ht="15.75">
      <c r="A19" s="11" t="s">
        <v>104</v>
      </c>
      <c r="B19" s="5" t="s">
        <v>9</v>
      </c>
      <c r="C19" s="32">
        <f>C20+C21+C22</f>
        <v>31203998</v>
      </c>
      <c r="D19" s="32">
        <f>D20+D21+D22</f>
        <v>31340893</v>
      </c>
      <c r="F19" s="2"/>
    </row>
    <row r="20" spans="1:6" ht="31.5">
      <c r="A20" s="4" t="s">
        <v>116</v>
      </c>
      <c r="B20" s="5" t="s">
        <v>10</v>
      </c>
      <c r="C20" s="31">
        <v>31203998</v>
      </c>
      <c r="D20" s="31">
        <v>31340893</v>
      </c>
      <c r="F20" s="2"/>
    </row>
    <row r="21" spans="1:6" ht="15.75">
      <c r="A21" s="11" t="s">
        <v>105</v>
      </c>
      <c r="B21" s="5" t="s">
        <v>11</v>
      </c>
      <c r="C21" s="31">
        <v>0</v>
      </c>
      <c r="D21" s="31">
        <v>0</v>
      </c>
      <c r="F21" s="2"/>
    </row>
    <row r="22" spans="1:6" ht="18" customHeight="1">
      <c r="A22" s="11" t="s">
        <v>106</v>
      </c>
      <c r="B22" s="5" t="s">
        <v>12</v>
      </c>
      <c r="C22" s="31">
        <v>0</v>
      </c>
      <c r="D22" s="31">
        <v>0</v>
      </c>
      <c r="F22" s="2"/>
    </row>
    <row r="23" spans="1:6" ht="18" customHeight="1">
      <c r="A23" s="12" t="s">
        <v>107</v>
      </c>
      <c r="B23" s="5" t="s">
        <v>13</v>
      </c>
      <c r="C23" s="31">
        <v>0</v>
      </c>
      <c r="D23" s="31">
        <v>0</v>
      </c>
      <c r="F23" s="2"/>
    </row>
    <row r="24" spans="1:6" ht="15.75">
      <c r="A24" s="12" t="s">
        <v>108</v>
      </c>
      <c r="B24" s="5" t="s">
        <v>14</v>
      </c>
      <c r="C24" s="31">
        <v>3948090</v>
      </c>
      <c r="D24" s="31">
        <v>4575278</v>
      </c>
      <c r="F24" s="2"/>
    </row>
    <row r="25" spans="1:6" ht="31.5">
      <c r="A25" s="12" t="s">
        <v>109</v>
      </c>
      <c r="B25" s="5" t="s">
        <v>15</v>
      </c>
      <c r="C25" s="31">
        <v>7613253</v>
      </c>
      <c r="D25" s="31">
        <v>3675974</v>
      </c>
      <c r="F25" s="2"/>
    </row>
    <row r="26" spans="1:6" ht="15.75">
      <c r="A26" s="12" t="s">
        <v>1</v>
      </c>
      <c r="B26" s="5" t="s">
        <v>16</v>
      </c>
      <c r="C26" s="32">
        <f>C27+C28+C29</f>
        <v>179982972</v>
      </c>
      <c r="D26" s="32">
        <f>D27+D28+D29</f>
        <v>145366299</v>
      </c>
      <c r="F26" s="2"/>
    </row>
    <row r="27" spans="1:6" ht="31.5">
      <c r="A27" s="4" t="s">
        <v>77</v>
      </c>
      <c r="B27" s="5" t="s">
        <v>17</v>
      </c>
      <c r="C27" s="31">
        <v>157007219</v>
      </c>
      <c r="D27" s="31">
        <v>131960743</v>
      </c>
      <c r="F27" s="2"/>
    </row>
    <row r="28" spans="1:6" ht="15.75">
      <c r="A28" s="12" t="s">
        <v>110</v>
      </c>
      <c r="B28" s="5" t="s">
        <v>18</v>
      </c>
      <c r="C28" s="31">
        <v>22975753</v>
      </c>
      <c r="D28" s="31">
        <v>13405556</v>
      </c>
      <c r="F28" s="2"/>
    </row>
    <row r="29" spans="1:6" ht="15.75">
      <c r="A29" s="12" t="s">
        <v>78</v>
      </c>
      <c r="B29" s="5" t="s">
        <v>19</v>
      </c>
      <c r="C29" s="31">
        <v>0</v>
      </c>
      <c r="D29" s="31">
        <v>0</v>
      </c>
      <c r="F29" s="2"/>
    </row>
    <row r="30" spans="1:6" ht="15.75">
      <c r="A30" s="12" t="s">
        <v>111</v>
      </c>
      <c r="B30" s="5" t="s">
        <v>20</v>
      </c>
      <c r="C30" s="31">
        <v>782960333</v>
      </c>
      <c r="D30" s="31">
        <v>770089690</v>
      </c>
      <c r="F30" s="2"/>
    </row>
    <row r="31" spans="1:6" ht="15.75">
      <c r="A31" s="11" t="s">
        <v>112</v>
      </c>
      <c r="B31" s="5" t="s">
        <v>21</v>
      </c>
      <c r="C31" s="31">
        <v>369974000</v>
      </c>
      <c r="D31" s="31">
        <v>3527844000</v>
      </c>
      <c r="F31" s="2"/>
    </row>
    <row r="32" spans="1:6" ht="15.75">
      <c r="A32" s="12" t="s">
        <v>113</v>
      </c>
      <c r="B32" s="5" t="s">
        <v>22</v>
      </c>
      <c r="C32" s="32">
        <f>SUM(C33:C36)</f>
        <v>2538976330</v>
      </c>
      <c r="D32" s="32">
        <f>SUM(D33:D36)</f>
        <v>2020458874</v>
      </c>
      <c r="F32" s="2"/>
    </row>
    <row r="33" spans="1:6" ht="33" customHeight="1">
      <c r="A33" s="12" t="s">
        <v>168</v>
      </c>
      <c r="B33" s="5" t="s">
        <v>164</v>
      </c>
      <c r="C33" s="31">
        <v>924985</v>
      </c>
      <c r="D33" s="31">
        <v>219473</v>
      </c>
      <c r="F33" s="2"/>
    </row>
    <row r="34" spans="1:6" ht="15.75">
      <c r="A34" s="12" t="s">
        <v>169</v>
      </c>
      <c r="B34" s="5" t="s">
        <v>165</v>
      </c>
      <c r="C34" s="31">
        <v>674561184</v>
      </c>
      <c r="D34" s="31">
        <v>720817034</v>
      </c>
      <c r="F34" s="2"/>
    </row>
    <row r="35" spans="1:6" ht="15.75">
      <c r="A35" s="12" t="s">
        <v>170</v>
      </c>
      <c r="B35" s="5" t="s">
        <v>166</v>
      </c>
      <c r="C35" s="31">
        <v>1769523494</v>
      </c>
      <c r="D35" s="31">
        <v>1202031928</v>
      </c>
      <c r="F35" s="2"/>
    </row>
    <row r="36" spans="1:6" ht="15.75">
      <c r="A36" s="12" t="s">
        <v>171</v>
      </c>
      <c r="B36" s="5" t="s">
        <v>167</v>
      </c>
      <c r="C36" s="31">
        <v>93966667</v>
      </c>
      <c r="D36" s="31">
        <v>97390439</v>
      </c>
      <c r="F36" s="2"/>
    </row>
    <row r="37" spans="1:6" ht="16.5" customHeight="1">
      <c r="A37" s="12" t="s">
        <v>114</v>
      </c>
      <c r="B37" s="5" t="s">
        <v>23</v>
      </c>
      <c r="C37" s="31">
        <v>2224</v>
      </c>
      <c r="D37" s="31">
        <v>2201</v>
      </c>
      <c r="F37" s="2"/>
    </row>
    <row r="38" spans="1:6" ht="15.75">
      <c r="A38" s="8" t="s">
        <v>24</v>
      </c>
      <c r="B38" s="5" t="s">
        <v>25</v>
      </c>
      <c r="C38" s="32">
        <f>C19+C23+C24+C25+C26+C30+C31+C32+C37</f>
        <v>3914661200</v>
      </c>
      <c r="D38" s="32">
        <f>D19+D23+D24+D25+D26+D30+D31+D32+D37</f>
        <v>6503353209</v>
      </c>
      <c r="F38" s="2"/>
    </row>
    <row r="39" spans="1:6" ht="15.75">
      <c r="A39" s="8" t="s">
        <v>115</v>
      </c>
      <c r="B39" s="5" t="s">
        <v>26</v>
      </c>
      <c r="C39" s="32">
        <f>C17+C38</f>
        <v>8775946512</v>
      </c>
      <c r="D39" s="32">
        <f>D17+D38</f>
        <v>8135130725</v>
      </c>
      <c r="F39" s="2"/>
    </row>
  </sheetData>
  <sheetProtection password="CF66" sheet="1" objects="1" scenarios="1" selectLockedCells="1" selectUnlockedCells="1"/>
  <mergeCells count="1">
    <mergeCell ref="A1:D1"/>
  </mergeCells>
  <printOptions/>
  <pageMargins left="0.7874015748031497" right="0.3937007874015748" top="2.3" bottom="0.7874015748031497" header="1.39" footer="0.5118110236220472"/>
  <pageSetup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1" sqref="A1:D56"/>
    </sheetView>
  </sheetViews>
  <sheetFormatPr defaultColWidth="9.00390625" defaultRowHeight="12.75"/>
  <cols>
    <col min="1" max="1" width="59.375" style="6" customWidth="1"/>
    <col min="2" max="2" width="8.125" style="6" customWidth="1"/>
    <col min="3" max="4" width="21.375" style="6" customWidth="1"/>
    <col min="5" max="5" width="8.875" style="6" customWidth="1"/>
    <col min="6" max="6" width="48.375" style="6" hidden="1" customWidth="1"/>
    <col min="7" max="16384" width="9.125" style="6" customWidth="1"/>
  </cols>
  <sheetData>
    <row r="1" spans="1:6" ht="31.5">
      <c r="A1" s="18" t="s">
        <v>117</v>
      </c>
      <c r="B1" s="19" t="s">
        <v>0</v>
      </c>
      <c r="C1" s="15" t="s">
        <v>174</v>
      </c>
      <c r="D1" s="15" t="s">
        <v>175</v>
      </c>
      <c r="F1" s="7"/>
    </row>
    <row r="2" spans="1:6" ht="15.75">
      <c r="A2" s="20">
        <v>1</v>
      </c>
      <c r="B2" s="19" t="s">
        <v>27</v>
      </c>
      <c r="C2" s="19">
        <v>3</v>
      </c>
      <c r="D2" s="19">
        <v>4</v>
      </c>
      <c r="F2" s="7"/>
    </row>
    <row r="3" spans="1:6" ht="15.75">
      <c r="A3" s="21" t="s">
        <v>118</v>
      </c>
      <c r="B3" s="19"/>
      <c r="C3" s="30"/>
      <c r="D3" s="30"/>
      <c r="F3" s="7"/>
    </row>
    <row r="4" spans="1:6" ht="15.75">
      <c r="A4" s="22" t="s">
        <v>119</v>
      </c>
      <c r="B4" s="19" t="s">
        <v>28</v>
      </c>
      <c r="C4" s="31">
        <v>3971390041</v>
      </c>
      <c r="D4" s="31">
        <v>3971390041</v>
      </c>
      <c r="F4" s="7"/>
    </row>
    <row r="5" spans="1:6" ht="15.75">
      <c r="A5" s="22" t="s">
        <v>120</v>
      </c>
      <c r="B5" s="19" t="s">
        <v>29</v>
      </c>
      <c r="C5" s="31">
        <v>0</v>
      </c>
      <c r="D5" s="31">
        <v>0</v>
      </c>
      <c r="F5" s="7"/>
    </row>
    <row r="6" spans="1:6" ht="15.75">
      <c r="A6" s="22" t="s">
        <v>121</v>
      </c>
      <c r="B6" s="19" t="s">
        <v>30</v>
      </c>
      <c r="C6" s="31">
        <v>0</v>
      </c>
      <c r="D6" s="31">
        <v>0</v>
      </c>
      <c r="F6" s="7"/>
    </row>
    <row r="7" spans="1:6" ht="17.25" customHeight="1">
      <c r="A7" s="23" t="s">
        <v>122</v>
      </c>
      <c r="B7" s="19" t="s">
        <v>32</v>
      </c>
      <c r="C7" s="31">
        <v>6446907</v>
      </c>
      <c r="D7" s="31">
        <v>6446907</v>
      </c>
      <c r="F7" s="7"/>
    </row>
    <row r="8" spans="1:6" ht="19.5" customHeight="1">
      <c r="A8" s="22" t="s">
        <v>123</v>
      </c>
      <c r="B8" s="19" t="s">
        <v>142</v>
      </c>
      <c r="C8" s="31">
        <v>6446907</v>
      </c>
      <c r="D8" s="31">
        <v>6446907</v>
      </c>
      <c r="F8" s="7"/>
    </row>
    <row r="9" spans="1:6" ht="15.75">
      <c r="A9" s="22" t="s">
        <v>124</v>
      </c>
      <c r="B9" s="19" t="s">
        <v>33</v>
      </c>
      <c r="C9" s="31">
        <v>618714358</v>
      </c>
      <c r="D9" s="31">
        <v>618811882</v>
      </c>
      <c r="F9" s="7"/>
    </row>
    <row r="10" spans="1:6" ht="27.75" customHeight="1">
      <c r="A10" s="22" t="s">
        <v>125</v>
      </c>
      <c r="B10" s="19" t="s">
        <v>143</v>
      </c>
      <c r="C10" s="31">
        <v>0</v>
      </c>
      <c r="D10" s="31">
        <v>0</v>
      </c>
      <c r="F10" s="7"/>
    </row>
    <row r="11" spans="1:6" ht="15.75">
      <c r="A11" s="22" t="s">
        <v>126</v>
      </c>
      <c r="B11" s="19" t="s">
        <v>35</v>
      </c>
      <c r="C11" s="31">
        <v>493993055</v>
      </c>
      <c r="D11" s="31">
        <v>376673246</v>
      </c>
      <c r="F11" s="7"/>
    </row>
    <row r="12" spans="1:6" ht="15.75">
      <c r="A12" s="22" t="s">
        <v>31</v>
      </c>
      <c r="B12" s="19" t="s">
        <v>37</v>
      </c>
      <c r="C12" s="31">
        <v>124489763</v>
      </c>
      <c r="D12" s="31">
        <v>0</v>
      </c>
      <c r="F12" s="7"/>
    </row>
    <row r="13" spans="1:6" ht="15.75">
      <c r="A13" s="22" t="s">
        <v>34</v>
      </c>
      <c r="B13" s="19" t="s">
        <v>144</v>
      </c>
      <c r="C13" s="31">
        <v>0</v>
      </c>
      <c r="D13" s="31">
        <v>0</v>
      </c>
      <c r="F13" s="7"/>
    </row>
    <row r="14" spans="1:6" ht="15.75">
      <c r="A14" s="24" t="s">
        <v>38</v>
      </c>
      <c r="B14" s="19" t="s">
        <v>39</v>
      </c>
      <c r="C14" s="32">
        <f>C4-C5-C6+C7+C9+C11+C12+C13</f>
        <v>5215034124</v>
      </c>
      <c r="D14" s="32">
        <f>D4-D5-D6+D7+D9+D11+D12+D13</f>
        <v>4973322076</v>
      </c>
      <c r="F14" s="7"/>
    </row>
    <row r="15" spans="1:6" ht="15.75">
      <c r="A15" s="24" t="s">
        <v>40</v>
      </c>
      <c r="B15" s="19"/>
      <c r="C15" s="33"/>
      <c r="D15" s="33"/>
      <c r="F15" s="7"/>
    </row>
    <row r="16" spans="1:6" ht="31.5">
      <c r="A16" s="25" t="s">
        <v>41</v>
      </c>
      <c r="B16" s="19" t="s">
        <v>42</v>
      </c>
      <c r="C16" s="31">
        <v>370002</v>
      </c>
      <c r="D16" s="31">
        <v>366636</v>
      </c>
      <c r="F16" s="7"/>
    </row>
    <row r="17" spans="1:6" ht="15.75">
      <c r="A17" s="25" t="s">
        <v>43</v>
      </c>
      <c r="B17" s="19" t="s">
        <v>44</v>
      </c>
      <c r="C17" s="31">
        <v>1137550147</v>
      </c>
      <c r="D17" s="31">
        <v>986003667</v>
      </c>
      <c r="F17" s="7"/>
    </row>
    <row r="18" spans="1:6" ht="15.75">
      <c r="A18" s="25" t="s">
        <v>45</v>
      </c>
      <c r="B18" s="19" t="s">
        <v>46</v>
      </c>
      <c r="C18" s="31">
        <v>309289999</v>
      </c>
      <c r="D18" s="31">
        <v>334732053</v>
      </c>
      <c r="F18" s="7"/>
    </row>
    <row r="19" spans="1:6" ht="15.75">
      <c r="A19" s="25" t="s">
        <v>47</v>
      </c>
      <c r="B19" s="19" t="s">
        <v>48</v>
      </c>
      <c r="C19" s="31">
        <v>0</v>
      </c>
      <c r="D19" s="31">
        <v>0</v>
      </c>
      <c r="F19" s="7"/>
    </row>
    <row r="20" spans="1:6" ht="15.75">
      <c r="A20" s="25" t="s">
        <v>49</v>
      </c>
      <c r="B20" s="19" t="s">
        <v>50</v>
      </c>
      <c r="C20" s="31">
        <v>1729801620</v>
      </c>
      <c r="D20" s="31">
        <v>1664850249</v>
      </c>
      <c r="F20" s="7"/>
    </row>
    <row r="21" spans="1:6" ht="15.75">
      <c r="A21" s="25" t="s">
        <v>146</v>
      </c>
      <c r="B21" s="19" t="s">
        <v>51</v>
      </c>
      <c r="C21" s="31">
        <v>23412179</v>
      </c>
      <c r="D21" s="31">
        <v>24893228</v>
      </c>
      <c r="F21" s="7"/>
    </row>
    <row r="22" spans="1:6" ht="15.75">
      <c r="A22" s="25" t="s">
        <v>52</v>
      </c>
      <c r="B22" s="19" t="s">
        <v>53</v>
      </c>
      <c r="C22" s="31">
        <v>682084</v>
      </c>
      <c r="D22" s="31">
        <v>1395252</v>
      </c>
      <c r="F22" s="7"/>
    </row>
    <row r="23" spans="1:6" ht="31.5">
      <c r="A23" s="25" t="s">
        <v>54</v>
      </c>
      <c r="B23" s="19" t="s">
        <v>55</v>
      </c>
      <c r="C23" s="31">
        <v>513786</v>
      </c>
      <c r="D23" s="31">
        <v>429889</v>
      </c>
      <c r="F23" s="7"/>
    </row>
    <row r="24" spans="1:6" ht="15.75">
      <c r="A24" s="24" t="s">
        <v>56</v>
      </c>
      <c r="B24" s="19" t="s">
        <v>145</v>
      </c>
      <c r="C24" s="32">
        <f>SUM(C16:C23)</f>
        <v>3201619817</v>
      </c>
      <c r="D24" s="32">
        <f>SUM(D16:D23)</f>
        <v>3012670974</v>
      </c>
      <c r="F24" s="7"/>
    </row>
    <row r="25" spans="1:6" ht="15.75" customHeight="1">
      <c r="A25" s="24" t="s">
        <v>57</v>
      </c>
      <c r="B25" s="19"/>
      <c r="C25" s="33"/>
      <c r="D25" s="33"/>
      <c r="F25" s="7"/>
    </row>
    <row r="26" spans="1:6" ht="15.75">
      <c r="A26" s="25" t="s">
        <v>58</v>
      </c>
      <c r="B26" s="19" t="s">
        <v>59</v>
      </c>
      <c r="C26" s="31">
        <v>0</v>
      </c>
      <c r="D26" s="31">
        <v>0</v>
      </c>
      <c r="F26" s="7"/>
    </row>
    <row r="27" spans="1:6" ht="15.75">
      <c r="A27" s="22" t="s">
        <v>127</v>
      </c>
      <c r="B27" s="19" t="s">
        <v>61</v>
      </c>
      <c r="C27" s="31">
        <v>0</v>
      </c>
      <c r="D27" s="31">
        <v>0</v>
      </c>
      <c r="F27" s="7"/>
    </row>
    <row r="28" spans="1:6" ht="15.75">
      <c r="A28" s="22" t="s">
        <v>128</v>
      </c>
      <c r="B28" s="19" t="s">
        <v>147</v>
      </c>
      <c r="C28" s="31">
        <v>2066928</v>
      </c>
      <c r="D28" s="31">
        <v>0</v>
      </c>
      <c r="F28" s="7"/>
    </row>
    <row r="29" spans="1:6" ht="15.75">
      <c r="A29" s="22" t="s">
        <v>36</v>
      </c>
      <c r="B29" s="19" t="s">
        <v>148</v>
      </c>
      <c r="C29" s="31">
        <v>67759164</v>
      </c>
      <c r="D29" s="31">
        <v>0</v>
      </c>
      <c r="F29" s="7"/>
    </row>
    <row r="30" spans="1:6" ht="15.75">
      <c r="A30" s="22" t="s">
        <v>129</v>
      </c>
      <c r="B30" s="19" t="s">
        <v>149</v>
      </c>
      <c r="C30" s="31">
        <v>0</v>
      </c>
      <c r="D30" s="31">
        <v>0</v>
      </c>
      <c r="F30" s="7"/>
    </row>
    <row r="31" spans="1:6" ht="15.75">
      <c r="A31" s="25" t="s">
        <v>60</v>
      </c>
      <c r="B31" s="19" t="s">
        <v>150</v>
      </c>
      <c r="C31" s="31">
        <v>160256</v>
      </c>
      <c r="D31" s="31">
        <v>159416</v>
      </c>
      <c r="F31" s="7"/>
    </row>
    <row r="32" spans="1:6" ht="15.75">
      <c r="A32" s="24" t="s">
        <v>62</v>
      </c>
      <c r="B32" s="19" t="s">
        <v>63</v>
      </c>
      <c r="C32" s="32">
        <f>C26+C27+C28+C29+C30+C31</f>
        <v>69986348</v>
      </c>
      <c r="D32" s="32">
        <f>D26+D27+D28+D29+D30+D31</f>
        <v>159416</v>
      </c>
      <c r="F32" s="7"/>
    </row>
    <row r="33" spans="1:6" ht="15.75">
      <c r="A33" s="24" t="s">
        <v>64</v>
      </c>
      <c r="B33" s="19"/>
      <c r="C33" s="33"/>
      <c r="D33" s="33"/>
      <c r="F33" s="7"/>
    </row>
    <row r="34" spans="1:6" ht="15.75">
      <c r="A34" s="25" t="s">
        <v>65</v>
      </c>
      <c r="B34" s="19" t="s">
        <v>66</v>
      </c>
      <c r="C34" s="31">
        <v>0</v>
      </c>
      <c r="D34" s="31">
        <v>0</v>
      </c>
      <c r="F34" s="7"/>
    </row>
    <row r="35" spans="1:6" ht="15.75">
      <c r="A35" s="22" t="s">
        <v>130</v>
      </c>
      <c r="B35" s="19" t="s">
        <v>67</v>
      </c>
      <c r="C35" s="31">
        <v>0</v>
      </c>
      <c r="D35" s="31">
        <v>0</v>
      </c>
      <c r="F35" s="7"/>
    </row>
    <row r="36" spans="1:6" ht="15.75">
      <c r="A36" s="22" t="s">
        <v>131</v>
      </c>
      <c r="B36" s="19" t="s">
        <v>68</v>
      </c>
      <c r="C36" s="32">
        <f>SUM(C37:C49)</f>
        <v>198960671</v>
      </c>
      <c r="D36" s="32">
        <f>SUM(D37:D49)</f>
        <v>148978259</v>
      </c>
      <c r="F36" s="7"/>
    </row>
    <row r="37" spans="1:6" ht="31.5">
      <c r="A37" s="25" t="s">
        <v>132</v>
      </c>
      <c r="B37" s="19" t="s">
        <v>69</v>
      </c>
      <c r="C37" s="31">
        <v>8815943</v>
      </c>
      <c r="D37" s="31">
        <v>10441729</v>
      </c>
      <c r="F37" s="7"/>
    </row>
    <row r="38" spans="1:6" ht="15.75">
      <c r="A38" s="25" t="s">
        <v>133</v>
      </c>
      <c r="B38" s="19" t="s">
        <v>70</v>
      </c>
      <c r="C38" s="31">
        <v>3688150</v>
      </c>
      <c r="D38" s="31">
        <v>4226660</v>
      </c>
      <c r="F38" s="7"/>
    </row>
    <row r="39" spans="1:6" ht="31.5">
      <c r="A39" s="25" t="s">
        <v>134</v>
      </c>
      <c r="B39" s="19" t="s">
        <v>151</v>
      </c>
      <c r="C39" s="31">
        <v>46659018</v>
      </c>
      <c r="D39" s="31">
        <v>48172818</v>
      </c>
      <c r="F39" s="7"/>
    </row>
    <row r="40" spans="1:6" ht="15.75">
      <c r="A40" s="25" t="s">
        <v>79</v>
      </c>
      <c r="B40" s="19" t="s">
        <v>152</v>
      </c>
      <c r="C40" s="31">
        <v>35009783</v>
      </c>
      <c r="D40" s="31">
        <v>52779388</v>
      </c>
      <c r="F40" s="7"/>
    </row>
    <row r="41" spans="1:6" ht="31.5">
      <c r="A41" s="25" t="s">
        <v>81</v>
      </c>
      <c r="B41" s="19" t="s">
        <v>153</v>
      </c>
      <c r="C41" s="31">
        <v>0</v>
      </c>
      <c r="D41" s="31">
        <v>0</v>
      </c>
      <c r="F41" s="7"/>
    </row>
    <row r="42" spans="1:6" ht="15.75">
      <c r="A42" s="25" t="s">
        <v>135</v>
      </c>
      <c r="B42" s="19" t="s">
        <v>154</v>
      </c>
      <c r="C42" s="31">
        <v>12634797</v>
      </c>
      <c r="D42" s="31">
        <v>5649462</v>
      </c>
      <c r="F42" s="7"/>
    </row>
    <row r="43" spans="1:6" ht="15.75">
      <c r="A43" s="25" t="s">
        <v>136</v>
      </c>
      <c r="B43" s="19" t="s">
        <v>155</v>
      </c>
      <c r="C43" s="31">
        <v>0</v>
      </c>
      <c r="D43" s="31">
        <v>0</v>
      </c>
      <c r="F43" s="7"/>
    </row>
    <row r="44" spans="1:6" ht="15.75">
      <c r="A44" s="25" t="s">
        <v>80</v>
      </c>
      <c r="B44" s="19" t="s">
        <v>156</v>
      </c>
      <c r="C44" s="31">
        <v>14761392</v>
      </c>
      <c r="D44" s="31">
        <v>1469460</v>
      </c>
      <c r="F44" s="7"/>
    </row>
    <row r="45" spans="1:6" ht="15.75">
      <c r="A45" s="25" t="s">
        <v>82</v>
      </c>
      <c r="B45" s="19" t="s">
        <v>157</v>
      </c>
      <c r="C45" s="31">
        <v>4707335</v>
      </c>
      <c r="D45" s="31">
        <v>2974800</v>
      </c>
      <c r="F45" s="7"/>
    </row>
    <row r="46" spans="1:6" ht="15.75">
      <c r="A46" s="26" t="s">
        <v>137</v>
      </c>
      <c r="B46" s="19" t="s">
        <v>71</v>
      </c>
      <c r="C46" s="31">
        <v>22904457</v>
      </c>
      <c r="D46" s="31">
        <v>13205592</v>
      </c>
      <c r="F46" s="7"/>
    </row>
    <row r="47" spans="1:6" ht="15.75">
      <c r="A47" s="22" t="s">
        <v>83</v>
      </c>
      <c r="B47" s="19" t="s">
        <v>158</v>
      </c>
      <c r="C47" s="31">
        <v>0</v>
      </c>
      <c r="D47" s="31">
        <v>0</v>
      </c>
      <c r="F47" s="7"/>
    </row>
    <row r="48" spans="1:6" ht="15.75">
      <c r="A48" s="22" t="s">
        <v>138</v>
      </c>
      <c r="B48" s="19" t="s">
        <v>159</v>
      </c>
      <c r="C48" s="31">
        <v>34012714</v>
      </c>
      <c r="D48" s="31">
        <v>4623208</v>
      </c>
      <c r="F48" s="7"/>
    </row>
    <row r="49" spans="1:6" ht="15.75">
      <c r="A49" s="22" t="s">
        <v>139</v>
      </c>
      <c r="B49" s="19" t="s">
        <v>160</v>
      </c>
      <c r="C49" s="31">
        <v>15767082</v>
      </c>
      <c r="D49" s="31">
        <v>5435142</v>
      </c>
      <c r="F49" s="7"/>
    </row>
    <row r="50" spans="1:6" ht="15.75">
      <c r="A50" s="22" t="s">
        <v>140</v>
      </c>
      <c r="B50" s="19" t="s">
        <v>73</v>
      </c>
      <c r="C50" s="31">
        <v>0</v>
      </c>
      <c r="D50" s="31">
        <v>0</v>
      </c>
      <c r="F50" s="7"/>
    </row>
    <row r="51" spans="1:6" ht="15.75">
      <c r="A51" s="22" t="s">
        <v>36</v>
      </c>
      <c r="B51" s="19" t="s">
        <v>161</v>
      </c>
      <c r="C51" s="31">
        <v>90345552</v>
      </c>
      <c r="D51" s="31">
        <v>0</v>
      </c>
      <c r="F51" s="7"/>
    </row>
    <row r="52" spans="1:6" ht="15.75">
      <c r="A52" s="22" t="s">
        <v>129</v>
      </c>
      <c r="B52" s="19" t="s">
        <v>162</v>
      </c>
      <c r="C52" s="31">
        <v>0</v>
      </c>
      <c r="D52" s="31">
        <v>0</v>
      </c>
      <c r="F52" s="7"/>
    </row>
    <row r="53" spans="1:6" ht="15.75">
      <c r="A53" s="25" t="s">
        <v>72</v>
      </c>
      <c r="B53" s="19" t="s">
        <v>163</v>
      </c>
      <c r="C53" s="31">
        <v>0</v>
      </c>
      <c r="D53" s="31">
        <v>0</v>
      </c>
      <c r="F53" s="7"/>
    </row>
    <row r="54" spans="1:6" ht="15.75">
      <c r="A54" s="24" t="s">
        <v>74</v>
      </c>
      <c r="B54" s="19" t="s">
        <v>75</v>
      </c>
      <c r="C54" s="16">
        <f>C34+C35+C36+C50+C51+C52+C53</f>
        <v>289306223</v>
      </c>
      <c r="D54" s="16">
        <f>D34+D35+D36+D50+D51+D52+D53</f>
        <v>148978259</v>
      </c>
      <c r="F54" s="7"/>
    </row>
    <row r="55" spans="1:6" ht="15.75">
      <c r="A55" s="24" t="s">
        <v>141</v>
      </c>
      <c r="B55" s="19" t="s">
        <v>76</v>
      </c>
      <c r="C55" s="16">
        <f>C14+C24+C32+C54</f>
        <v>8775946512</v>
      </c>
      <c r="D55" s="16">
        <f>D14+D24+D32+D54</f>
        <v>8135130725</v>
      </c>
      <c r="F55" s="7"/>
    </row>
    <row r="56" spans="1:6" ht="14.25" customHeight="1">
      <c r="A56" s="27"/>
      <c r="B56" s="28"/>
      <c r="C56" s="29"/>
      <c r="D56" s="29"/>
      <c r="F56" s="7"/>
    </row>
  </sheetData>
  <sheetProtection password="CF66" sheet="1" objects="1" scenarios="1" selectLockedCells="1" selectUnlockedCells="1"/>
  <dataValidations count="5">
    <dataValidation type="decimal" operator="lessThanOrEqual" allowBlank="1" showInputMessage="1" showErrorMessage="1" errorTitle="Внимание!" error="Вводимая сумма не может быть больше суммы &quot;Добавочного капитала&quot; (строка 450)." sqref="D10">
      <formula1>D9</formula1>
    </dataValidation>
    <dataValidation type="decimal" operator="lessThanOrEqual" allowBlank="1" showInputMessage="1" showErrorMessage="1" errorTitle="Внимание!" error="Вводимая сумма не может быть больше  суммы &quot;Резервного капитала&quot; (строка 440)." sqref="C8:D8">
      <formula1>C7</formula1>
    </dataValidation>
    <dataValidation type="decimal" operator="lessThanOrEqual" allowBlank="1" showInputMessage="1" showErrorMessage="1" errorTitle="Внимание!" error="Вводимая сумма не может быть больше  суммы &quot;Добавочного капитала&quot; (строка 450)." sqref="C10">
      <formula1>C9</formula1>
    </dataValidation>
    <dataValidation type="whole" operator="equal" allowBlank="1" showInputMessage="1" showErrorMessage="1" errorTitle="Ошибка!" error="Пассив не равен активу! Строка 700 не равна строке 300" sqref="C55:D56">
      <formula1>#REF!</formula1>
    </dataValidation>
    <dataValidation type="decimal" operator="equal" allowBlank="1" showInputMessage="1" showErrorMessage="1" promptTitle="Внимание!" prompt="Строка 470 графы 4 не заполняется согласно п. 45 Инструкции о порядке составления и представления бухгалтерской отчетности страховых организаций." sqref="D12">
      <formula1>0</formula1>
    </dataValidation>
  </dataValidations>
  <printOptions/>
  <pageMargins left="0.7874015748031497" right="0.3937007874015748" top="0.7874015748031497" bottom="0.7874015748031497" header="0.5118110236220472" footer="0.5118110236220472"/>
  <pageSetup fitToHeight="1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2015-05-12T05:53:32Z</cp:lastPrinted>
  <dcterms:created xsi:type="dcterms:W3CDTF">2003-09-22T08:11:07Z</dcterms:created>
  <dcterms:modified xsi:type="dcterms:W3CDTF">2015-05-12T07:30:01Z</dcterms:modified>
  <cp:category/>
  <cp:version/>
  <cp:contentType/>
  <cp:contentStatus/>
</cp:coreProperties>
</file>